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zuyoshi\Google ドライブ\自作TRPG\八百八町浮世草子\キャラクターシート\"/>
    </mc:Choice>
  </mc:AlternateContent>
  <xr:revisionPtr revIDLastSave="0" documentId="13_ncr:1_{BC14B045-5275-44E9-89C8-C00A3EF6DFA7}" xr6:coauthVersionLast="41" xr6:coauthVersionMax="41" xr10:uidLastSave="{00000000-0000-0000-0000-000000000000}"/>
  <bookViews>
    <workbookView xWindow="-60" yWindow="-60" windowWidth="24120" windowHeight="129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Sheet1!$A$1:$X$42</definedName>
  </definedNames>
  <calcPr calcId="181029"/>
</workbook>
</file>

<file path=xl/calcChain.xml><?xml version="1.0" encoding="utf-8"?>
<calcChain xmlns="http://schemas.openxmlformats.org/spreadsheetml/2006/main">
  <c r="AF10" i="1" l="1"/>
  <c r="AF9" i="1"/>
  <c r="AF8" i="1"/>
  <c r="AF7" i="1"/>
  <c r="AF6" i="1"/>
  <c r="AF5" i="1"/>
  <c r="AB9" i="1" l="1"/>
  <c r="AB3" i="1"/>
  <c r="AB8" i="1"/>
  <c r="AB4" i="1"/>
  <c r="AB5" i="1" l="1"/>
  <c r="AC26" i="1"/>
  <c r="AC27" i="1"/>
  <c r="AC28" i="1"/>
  <c r="AC29" i="1"/>
  <c r="AC25" i="1"/>
  <c r="AC21" i="1"/>
  <c r="AC22" i="1"/>
  <c r="AC23" i="1"/>
  <c r="AC24" i="1"/>
  <c r="AC20" i="1"/>
  <c r="AB6" i="1"/>
  <c r="AB7" i="1" l="1"/>
</calcChain>
</file>

<file path=xl/sharedStrings.xml><?xml version="1.0" encoding="utf-8"?>
<sst xmlns="http://schemas.openxmlformats.org/spreadsheetml/2006/main" count="72" uniqueCount="58">
  <si>
    <t>姓名</t>
    <rPh sb="0" eb="2">
      <t>セイメイ</t>
    </rPh>
    <phoneticPr fontId="1"/>
  </si>
  <si>
    <t>生国</t>
    <rPh sb="0" eb="2">
      <t>ショウゴク</t>
    </rPh>
    <phoneticPr fontId="1"/>
  </si>
  <si>
    <t>身分</t>
    <rPh sb="0" eb="2">
      <t>ミブン</t>
    </rPh>
    <phoneticPr fontId="1"/>
  </si>
  <si>
    <t>年齢</t>
    <rPh sb="0" eb="2">
      <t>ネンレイ</t>
    </rPh>
    <phoneticPr fontId="1"/>
  </si>
  <si>
    <t>役格</t>
    <rPh sb="0" eb="1">
      <t>ヤク</t>
    </rPh>
    <rPh sb="1" eb="2">
      <t>カク</t>
    </rPh>
    <phoneticPr fontId="1"/>
  </si>
  <si>
    <t>活劇点</t>
    <rPh sb="0" eb="2">
      <t>カツゲキ</t>
    </rPh>
    <rPh sb="2" eb="3">
      <t>テン</t>
    </rPh>
    <phoneticPr fontId="1"/>
  </si>
  <si>
    <t>蓄積
限度</t>
    <rPh sb="0" eb="2">
      <t>チクセキ</t>
    </rPh>
    <rPh sb="3" eb="5">
      <t>ゲンド</t>
    </rPh>
    <phoneticPr fontId="1"/>
  </si>
  <si>
    <t>獲得</t>
    <rPh sb="0" eb="2">
      <t>カクトク</t>
    </rPh>
    <phoneticPr fontId="1"/>
  </si>
  <si>
    <t>初期値</t>
    <rPh sb="0" eb="3">
      <t>ショキチ</t>
    </rPh>
    <phoneticPr fontId="1"/>
  </si>
  <si>
    <t>現在活劇点</t>
    <rPh sb="0" eb="2">
      <t>ゲンザイ</t>
    </rPh>
    <rPh sb="2" eb="4">
      <t>カツゲキ</t>
    </rPh>
    <rPh sb="4" eb="5">
      <t>テン</t>
    </rPh>
    <phoneticPr fontId="1"/>
  </si>
  <si>
    <t>外見</t>
    <rPh sb="0" eb="2">
      <t>ガイケン</t>
    </rPh>
    <phoneticPr fontId="1"/>
  </si>
  <si>
    <t>能力値</t>
    <rPh sb="0" eb="2">
      <t>ノウリョク</t>
    </rPh>
    <rPh sb="2" eb="3">
      <t>チ</t>
    </rPh>
    <phoneticPr fontId="1"/>
  </si>
  <si>
    <t>心</t>
    <rPh sb="0" eb="1">
      <t>ココロ</t>
    </rPh>
    <phoneticPr fontId="1"/>
  </si>
  <si>
    <t>技</t>
    <rPh sb="0" eb="1">
      <t>ワザ</t>
    </rPh>
    <phoneticPr fontId="1"/>
  </si>
  <si>
    <t>体</t>
    <rPh sb="0" eb="1">
      <t>タイ</t>
    </rPh>
    <phoneticPr fontId="1"/>
  </si>
  <si>
    <t>取得技能</t>
    <rPh sb="0" eb="2">
      <t>シュトク</t>
    </rPh>
    <rPh sb="2" eb="4">
      <t>ギノウ</t>
    </rPh>
    <phoneticPr fontId="1"/>
  </si>
  <si>
    <t>技能名</t>
    <rPh sb="0" eb="2">
      <t>ギノウ</t>
    </rPh>
    <rPh sb="2" eb="3">
      <t>メイ</t>
    </rPh>
    <phoneticPr fontId="1"/>
  </si>
  <si>
    <t>八百八町浮世草子　登場人物控</t>
    <rPh sb="0" eb="2">
      <t>ハッピャク</t>
    </rPh>
    <rPh sb="2" eb="3">
      <t>ハチ</t>
    </rPh>
    <rPh sb="3" eb="4">
      <t>マチ</t>
    </rPh>
    <rPh sb="4" eb="6">
      <t>ウキヨ</t>
    </rPh>
    <rPh sb="6" eb="8">
      <t>ソウシ</t>
    </rPh>
    <rPh sb="9" eb="11">
      <t>トウジョウ</t>
    </rPh>
    <rPh sb="11" eb="13">
      <t>ジンブツ</t>
    </rPh>
    <rPh sb="13" eb="14">
      <t>ヒカ</t>
    </rPh>
    <phoneticPr fontId="1"/>
  </si>
  <si>
    <t>耐久点</t>
    <rPh sb="0" eb="2">
      <t>タイキュウ</t>
    </rPh>
    <rPh sb="2" eb="3">
      <t>テン</t>
    </rPh>
    <phoneticPr fontId="1"/>
  </si>
  <si>
    <t>回避値</t>
    <rPh sb="0" eb="2">
      <t>カイヒ</t>
    </rPh>
    <rPh sb="2" eb="3">
      <t>チ</t>
    </rPh>
    <phoneticPr fontId="1"/>
  </si>
  <si>
    <t>体修正</t>
    <rPh sb="0" eb="1">
      <t>タイ</t>
    </rPh>
    <rPh sb="1" eb="3">
      <t>シュウセイ</t>
    </rPh>
    <phoneticPr fontId="1"/>
  </si>
  <si>
    <t>技能レベル</t>
    <rPh sb="0" eb="2">
      <t>ギノウ</t>
    </rPh>
    <phoneticPr fontId="1"/>
  </si>
  <si>
    <t>実効値</t>
    <rPh sb="0" eb="2">
      <t>ジッコウ</t>
    </rPh>
    <rPh sb="2" eb="3">
      <t>チ</t>
    </rPh>
    <phoneticPr fontId="1"/>
  </si>
  <si>
    <t>武器名</t>
    <rPh sb="0" eb="2">
      <t>ブキ</t>
    </rPh>
    <rPh sb="2" eb="3">
      <t>メイ</t>
    </rPh>
    <phoneticPr fontId="1"/>
  </si>
  <si>
    <t>打撃力</t>
    <rPh sb="0" eb="3">
      <t>ダゲキリョク</t>
    </rPh>
    <phoneticPr fontId="1"/>
  </si>
  <si>
    <t>致命</t>
    <rPh sb="0" eb="2">
      <t>チメイ</t>
    </rPh>
    <phoneticPr fontId="1"/>
  </si>
  <si>
    <t>武装</t>
    <rPh sb="0" eb="2">
      <t>ブソウ</t>
    </rPh>
    <phoneticPr fontId="1"/>
  </si>
  <si>
    <t>間/射</t>
    <rPh sb="0" eb="1">
      <t>アイダ</t>
    </rPh>
    <rPh sb="2" eb="3">
      <t>イ</t>
    </rPh>
    <phoneticPr fontId="1"/>
  </si>
  <si>
    <t>流派</t>
    <rPh sb="0" eb="2">
      <t>リュウハ</t>
    </rPh>
    <phoneticPr fontId="1"/>
  </si>
  <si>
    <t>その他の装備</t>
    <rPh sb="2" eb="3">
      <t>タ</t>
    </rPh>
    <rPh sb="4" eb="6">
      <t>ソウビ</t>
    </rPh>
    <phoneticPr fontId="1"/>
  </si>
  <si>
    <t>耐久点
初期値</t>
    <rPh sb="0" eb="2">
      <t>タイキュウ</t>
    </rPh>
    <rPh sb="2" eb="3">
      <t>テン</t>
    </rPh>
    <rPh sb="4" eb="7">
      <t>ショキチ</t>
    </rPh>
    <phoneticPr fontId="1"/>
  </si>
  <si>
    <t>耐久点
現在値</t>
    <rPh sb="0" eb="2">
      <t>タイキュウ</t>
    </rPh>
    <rPh sb="2" eb="3">
      <t>テン</t>
    </rPh>
    <rPh sb="4" eb="6">
      <t>ゲンザイ</t>
    </rPh>
    <rPh sb="6" eb="7">
      <t>チ</t>
    </rPh>
    <phoneticPr fontId="1"/>
  </si>
  <si>
    <t>役作り点</t>
    <rPh sb="0" eb="1">
      <t>ヤク</t>
    </rPh>
    <rPh sb="1" eb="2">
      <t>ヅク</t>
    </rPh>
    <rPh sb="3" eb="4">
      <t>テン</t>
    </rPh>
    <phoneticPr fontId="1"/>
  </si>
  <si>
    <t>合計</t>
    <rPh sb="0" eb="2">
      <t>ゴウケイ</t>
    </rPh>
    <phoneticPr fontId="1"/>
  </si>
  <si>
    <t>技能</t>
    <rPh sb="0" eb="2">
      <t>ギノウ</t>
    </rPh>
    <phoneticPr fontId="1"/>
  </si>
  <si>
    <t>脇役</t>
    <rPh sb="0" eb="2">
      <t>ワキヤク</t>
    </rPh>
    <phoneticPr fontId="1"/>
  </si>
  <si>
    <t>準主役</t>
    <rPh sb="0" eb="1">
      <t>ジュン</t>
    </rPh>
    <rPh sb="1" eb="3">
      <t>シュヤク</t>
    </rPh>
    <phoneticPr fontId="1"/>
  </si>
  <si>
    <t>主役</t>
    <rPh sb="0" eb="2">
      <t>シュヤク</t>
    </rPh>
    <phoneticPr fontId="1"/>
  </si>
  <si>
    <t>剣術流派</t>
    <rPh sb="0" eb="2">
      <t>ケンジュツ</t>
    </rPh>
    <rPh sb="2" eb="4">
      <t>リュウハ</t>
    </rPh>
    <phoneticPr fontId="1"/>
  </si>
  <si>
    <t>鹿島神当流</t>
    <rPh sb="0" eb="2">
      <t>カシマ</t>
    </rPh>
    <rPh sb="2" eb="3">
      <t>カミ</t>
    </rPh>
    <rPh sb="3" eb="5">
      <t>トウリュウ</t>
    </rPh>
    <phoneticPr fontId="1"/>
  </si>
  <si>
    <t>薩摩示現流</t>
    <rPh sb="0" eb="2">
      <t>サツマ</t>
    </rPh>
    <rPh sb="2" eb="3">
      <t>シメ</t>
    </rPh>
    <rPh sb="3" eb="4">
      <t>ウツツ</t>
    </rPh>
    <rPh sb="4" eb="5">
      <t>リュウ</t>
    </rPh>
    <phoneticPr fontId="1"/>
  </si>
  <si>
    <t>小野派一等流</t>
    <rPh sb="0" eb="3">
      <t>オノハ</t>
    </rPh>
    <rPh sb="3" eb="5">
      <t>イットウ</t>
    </rPh>
    <rPh sb="5" eb="6">
      <t>リュウ</t>
    </rPh>
    <phoneticPr fontId="1"/>
  </si>
  <si>
    <t>柳生新陰流</t>
    <rPh sb="0" eb="2">
      <t>ヤギュウ</t>
    </rPh>
    <rPh sb="2" eb="3">
      <t>シン</t>
    </rPh>
    <rPh sb="3" eb="5">
      <t>カゲリュウ</t>
    </rPh>
    <phoneticPr fontId="1"/>
  </si>
  <si>
    <t>林崎夢想流</t>
    <rPh sb="0" eb="2">
      <t>ハヤシザキ</t>
    </rPh>
    <rPh sb="2" eb="4">
      <t>ムソウ</t>
    </rPh>
    <rPh sb="4" eb="5">
      <t>リュウ</t>
    </rPh>
    <phoneticPr fontId="1"/>
  </si>
  <si>
    <t>二天一流</t>
    <rPh sb="0" eb="2">
      <t>ニテン</t>
    </rPh>
    <rPh sb="2" eb="4">
      <t>イチリュウ</t>
    </rPh>
    <phoneticPr fontId="1"/>
  </si>
  <si>
    <t>我流特典</t>
    <rPh sb="0" eb="2">
      <t>ガリュウ</t>
    </rPh>
    <rPh sb="2" eb="4">
      <t>トクテン</t>
    </rPh>
    <phoneticPr fontId="1"/>
  </si>
  <si>
    <t>居あい抜き。抜刀していなくてもそのまま攻撃、および受けが出来る。</t>
    <rPh sb="0" eb="1">
      <t>イ</t>
    </rPh>
    <rPh sb="3" eb="4">
      <t>ヌ</t>
    </rPh>
    <rPh sb="6" eb="8">
      <t>バットウ</t>
    </rPh>
    <rPh sb="19" eb="21">
      <t>コウゲキ</t>
    </rPh>
    <rPh sb="25" eb="26">
      <t>ウ</t>
    </rPh>
    <rPh sb="28" eb="30">
      <t>デキ</t>
    </rPh>
    <phoneticPr fontId="1"/>
  </si>
  <si>
    <t>戦闘ラウンドの初立ちのみ打撃力が２倍になる。</t>
    <rPh sb="0" eb="2">
      <t>セントウ</t>
    </rPh>
    <rPh sb="7" eb="8">
      <t>ショ</t>
    </rPh>
    <rPh sb="8" eb="9">
      <t>ダ</t>
    </rPh>
    <rPh sb="12" eb="15">
      <t>ダゲキリョク</t>
    </rPh>
    <rPh sb="17" eb="18">
      <t>バイ</t>
    </rPh>
    <phoneticPr fontId="1"/>
  </si>
  <si>
    <t>戦闘ラウンドの初立ちのみ打撃力が３倍になる。</t>
    <rPh sb="0" eb="2">
      <t>セントウ</t>
    </rPh>
    <rPh sb="7" eb="8">
      <t>ショ</t>
    </rPh>
    <rPh sb="8" eb="9">
      <t>ダ</t>
    </rPh>
    <rPh sb="12" eb="15">
      <t>ダゲキリョク</t>
    </rPh>
    <rPh sb="17" eb="18">
      <t>バイ</t>
    </rPh>
    <phoneticPr fontId="1"/>
  </si>
  <si>
    <t>打撃判定のサイコロの目が３でも致命的命中になる。</t>
    <rPh sb="0" eb="2">
      <t>ダゲキ</t>
    </rPh>
    <rPh sb="2" eb="4">
      <t>ハンテイ</t>
    </rPh>
    <rPh sb="10" eb="11">
      <t>メ</t>
    </rPh>
    <rPh sb="15" eb="18">
      <t>チメイテキ</t>
    </rPh>
    <rPh sb="18" eb="20">
      <t>メイチュウ</t>
    </rPh>
    <phoneticPr fontId="1"/>
  </si>
  <si>
    <t>自身で行う攻撃の難易度が-２される。</t>
    <rPh sb="0" eb="2">
      <t>ジシン</t>
    </rPh>
    <rPh sb="3" eb="4">
      <t>オコナ</t>
    </rPh>
    <rPh sb="5" eb="7">
      <t>コウゲキ</t>
    </rPh>
    <rPh sb="8" eb="11">
      <t>ナンイド</t>
    </rPh>
    <phoneticPr fontId="1"/>
  </si>
  <si>
    <t>自身で行う受けの難易度がー２される。</t>
    <rPh sb="0" eb="2">
      <t>ジシン</t>
    </rPh>
    <rPh sb="3" eb="4">
      <t>オコナ</t>
    </rPh>
    <rPh sb="5" eb="6">
      <t>ウ</t>
    </rPh>
    <rPh sb="8" eb="11">
      <t>ナンイド</t>
    </rPh>
    <phoneticPr fontId="1"/>
  </si>
  <si>
    <t>相手おこなう「受け」「体さばき」の難易度が+２される</t>
    <rPh sb="0" eb="2">
      <t>アイテ</t>
    </rPh>
    <rPh sb="7" eb="8">
      <t>ウ</t>
    </rPh>
    <rPh sb="11" eb="12">
      <t>タイ</t>
    </rPh>
    <rPh sb="17" eb="20">
      <t>ナンイド</t>
    </rPh>
    <phoneticPr fontId="1"/>
  </si>
  <si>
    <t>例え攻撃が受けられても打撃を出し、致命的命中になれば受けた武器を破壊する。</t>
    <rPh sb="0" eb="1">
      <t>タト</t>
    </rPh>
    <rPh sb="2" eb="4">
      <t>コウゲキ</t>
    </rPh>
    <rPh sb="5" eb="6">
      <t>ウ</t>
    </rPh>
    <rPh sb="11" eb="13">
      <t>ダゲキ</t>
    </rPh>
    <rPh sb="14" eb="15">
      <t>ダ</t>
    </rPh>
    <rPh sb="17" eb="20">
      <t>チメイテキ</t>
    </rPh>
    <rPh sb="20" eb="22">
      <t>メイチュウ</t>
    </rPh>
    <rPh sb="26" eb="27">
      <t>ウ</t>
    </rPh>
    <rPh sb="29" eb="31">
      <t>ブキ</t>
    </rPh>
    <rPh sb="32" eb="34">
      <t>ハカイ</t>
    </rPh>
    <phoneticPr fontId="1"/>
  </si>
  <si>
    <t>我流</t>
    <rPh sb="0" eb="2">
      <t>ガリュウ</t>
    </rPh>
    <phoneticPr fontId="1"/>
  </si>
  <si>
    <t>我流特典</t>
    <rPh sb="0" eb="2">
      <t>ガリュウ</t>
    </rPh>
    <rPh sb="2" eb="4">
      <t>トクテン</t>
    </rPh>
    <phoneticPr fontId="1"/>
  </si>
  <si>
    <t>攻撃が受けられても打撃を出し、相手の『体』の能力値を上回った分だけダメージを与える。</t>
    <rPh sb="0" eb="2">
      <t>コウゲキ</t>
    </rPh>
    <rPh sb="3" eb="4">
      <t>ウ</t>
    </rPh>
    <rPh sb="9" eb="11">
      <t>ダゲキ</t>
    </rPh>
    <rPh sb="12" eb="13">
      <t>ダ</t>
    </rPh>
    <rPh sb="15" eb="17">
      <t>アイテ</t>
    </rPh>
    <rPh sb="19" eb="20">
      <t>タイ</t>
    </rPh>
    <rPh sb="22" eb="24">
      <t>ノウリョク</t>
    </rPh>
    <rPh sb="24" eb="25">
      <t>チ</t>
    </rPh>
    <rPh sb="26" eb="28">
      <t>ウワマワ</t>
    </rPh>
    <rPh sb="30" eb="31">
      <t>ブン</t>
    </rPh>
    <rPh sb="38" eb="39">
      <t>アタ</t>
    </rPh>
    <phoneticPr fontId="1"/>
  </si>
  <si>
    <t>自身で受けを行う際に難易度が＋２される。</t>
    <rPh sb="0" eb="2">
      <t>ジシン</t>
    </rPh>
    <rPh sb="3" eb="4">
      <t>ウ</t>
    </rPh>
    <rPh sb="6" eb="7">
      <t>オコナ</t>
    </rPh>
    <rPh sb="8" eb="9">
      <t>サイ</t>
    </rPh>
    <rPh sb="10" eb="13">
      <t>ナンイド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</si>
</sst>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6"/>
      <name val="HG正楷書体-PRO"/>
      <family val="1"/>
      <charset val="128"/>
    </font>
    <font>
      <sz val="11"/>
      <name val="HG正楷書体-PRO"/>
      <family val="1"/>
      <charset val="128"/>
    </font>
    <font>
      <sz val="9"/>
      <name val="HG正楷書体-PRO"/>
      <family val="1"/>
      <charset val="128"/>
    </font>
    <font>
      <b/>
      <sz val="16"/>
      <name val="HG正楷書体-PRO"/>
      <family val="1"/>
      <charset val="128"/>
    </font>
    <font>
      <sz val="10"/>
      <name val="HG正楷書体-PRO"/>
      <family val="1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12" xfId="0" applyBorder="1"/>
    <xf numFmtId="0" fontId="0" fillId="0" borderId="28" xfId="0" applyBorder="1"/>
    <xf numFmtId="0" fontId="8" fillId="0" borderId="0" xfId="0" applyFont="1"/>
    <xf numFmtId="0" fontId="9" fillId="0" borderId="0" xfId="0" applyFont="1"/>
    <xf numFmtId="0" fontId="7" fillId="2" borderId="38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0" fillId="2" borderId="58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0" borderId="15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3" fillId="2" borderId="57" xfId="0" applyFont="1" applyFill="1" applyBorder="1" applyAlignment="1">
      <alignment horizontal="center"/>
    </xf>
    <xf numFmtId="0" fontId="3" fillId="2" borderId="58" xfId="0" applyFont="1" applyFill="1" applyBorder="1" applyAlignment="1">
      <alignment horizontal="center"/>
    </xf>
    <xf numFmtId="0" fontId="3" fillId="2" borderId="59" xfId="0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7" fillId="2" borderId="40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39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2" borderId="3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/>
    </xf>
    <xf numFmtId="0" fontId="6" fillId="2" borderId="46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5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52" xfId="0" applyFont="1" applyFill="1" applyBorder="1" applyAlignment="1">
      <alignment horizontal="center" vertical="center" shrinkToFit="1"/>
    </xf>
    <xf numFmtId="0" fontId="6" fillId="2" borderId="31" xfId="0" applyFont="1" applyFill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0" fillId="2" borderId="60" xfId="0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0" fontId="0" fillId="0" borderId="14" xfId="0" applyBorder="1" applyAlignment="1">
      <alignment horizontal="center"/>
    </xf>
    <xf numFmtId="49" fontId="9" fillId="0" borderId="0" xfId="0" applyNumberFormat="1" applyFont="1"/>
    <xf numFmtId="49" fontId="9" fillId="0" borderId="50" xfId="0" applyNumberFormat="1" applyFont="1" applyBorder="1" applyAlignment="1">
      <alignment horizontal="center" vertical="top"/>
    </xf>
    <xf numFmtId="49" fontId="0" fillId="0" borderId="8" xfId="0" applyNumberFormat="1" applyBorder="1" applyAlignment="1">
      <alignment horizontal="center" vertical="top"/>
    </xf>
    <xf numFmtId="49" fontId="0" fillId="0" borderId="19" xfId="0" applyNumberFormat="1" applyBorder="1" applyAlignment="1">
      <alignment horizontal="center" vertical="top"/>
    </xf>
    <xf numFmtId="49" fontId="10" fillId="0" borderId="2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 wrapText="1"/>
    </xf>
    <xf numFmtId="49" fontId="10" fillId="0" borderId="12" xfId="0" applyNumberFormat="1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3"/>
  <sheetViews>
    <sheetView tabSelected="1" view="pageBreakPreview" zoomScale="125" zoomScaleNormal="100" zoomScaleSheetLayoutView="125" workbookViewId="0">
      <selection activeCell="AA36" sqref="AA36"/>
    </sheetView>
  </sheetViews>
  <sheetFormatPr defaultRowHeight="13.5" x14ac:dyDescent="0.15"/>
  <cols>
    <col min="1" max="26" width="2.625" customWidth="1"/>
    <col min="27" max="32" width="9" customWidth="1"/>
    <col min="33" max="33" width="70.375" customWidth="1"/>
    <col min="34" max="48" width="9" customWidth="1"/>
  </cols>
  <sheetData>
    <row r="1" spans="1:34" ht="14.25" thickTop="1" x14ac:dyDescent="0.15">
      <c r="A1" s="82" t="s">
        <v>17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4"/>
    </row>
    <row r="2" spans="1:34" x14ac:dyDescent="0.15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7"/>
      <c r="P2" s="87"/>
      <c r="Q2" s="87"/>
      <c r="R2" s="87"/>
      <c r="S2" s="87"/>
      <c r="T2" s="87"/>
      <c r="U2" s="87"/>
      <c r="V2" s="87"/>
      <c r="W2" s="87"/>
      <c r="X2" s="88"/>
      <c r="AA2" s="3" t="s">
        <v>32</v>
      </c>
    </row>
    <row r="3" spans="1:34" x14ac:dyDescent="0.15">
      <c r="A3" s="60" t="s">
        <v>0</v>
      </c>
      <c r="B3" s="61"/>
      <c r="C3" s="79"/>
      <c r="D3" s="79"/>
      <c r="E3" s="79"/>
      <c r="F3" s="79"/>
      <c r="G3" s="79"/>
      <c r="H3" s="80"/>
      <c r="I3" s="70" t="s">
        <v>1</v>
      </c>
      <c r="J3" s="61"/>
      <c r="K3" s="79"/>
      <c r="L3" s="79"/>
      <c r="M3" s="79"/>
      <c r="N3" s="80"/>
      <c r="O3" s="96"/>
      <c r="P3" s="97"/>
      <c r="Q3" s="97"/>
      <c r="R3" s="97"/>
      <c r="S3" s="97"/>
      <c r="T3" s="97"/>
      <c r="U3" s="97"/>
      <c r="V3" s="97"/>
      <c r="W3" s="97"/>
      <c r="X3" s="98"/>
      <c r="AA3" t="s">
        <v>33</v>
      </c>
      <c r="AB3">
        <f>SUM(AB4:AB8)</f>
        <v>0</v>
      </c>
      <c r="AD3" s="4" t="s">
        <v>4</v>
      </c>
      <c r="AF3" t="s">
        <v>54</v>
      </c>
      <c r="AG3" s="4" t="s">
        <v>45</v>
      </c>
    </row>
    <row r="4" spans="1:34" x14ac:dyDescent="0.15">
      <c r="A4" s="60"/>
      <c r="B4" s="61"/>
      <c r="C4" s="79"/>
      <c r="D4" s="79"/>
      <c r="E4" s="79"/>
      <c r="F4" s="79"/>
      <c r="G4" s="79"/>
      <c r="H4" s="80"/>
      <c r="I4" s="70"/>
      <c r="J4" s="61"/>
      <c r="K4" s="79"/>
      <c r="L4" s="79"/>
      <c r="M4" s="79"/>
      <c r="N4" s="80"/>
      <c r="O4" s="99"/>
      <c r="P4" s="100"/>
      <c r="Q4" s="100"/>
      <c r="R4" s="100"/>
      <c r="S4" s="100"/>
      <c r="T4" s="100"/>
      <c r="U4" s="100"/>
      <c r="V4" s="100"/>
      <c r="W4" s="100"/>
      <c r="X4" s="101"/>
      <c r="AA4" t="s">
        <v>4</v>
      </c>
      <c r="AB4">
        <f>IFERROR(VLOOKUP(C7,AD4:AE6,2,),0)</f>
        <v>0</v>
      </c>
      <c r="AD4" s="4" t="s">
        <v>35</v>
      </c>
      <c r="AE4">
        <v>0</v>
      </c>
      <c r="AG4" s="4"/>
    </row>
    <row r="5" spans="1:34" x14ac:dyDescent="0.15">
      <c r="A5" s="60" t="s">
        <v>2</v>
      </c>
      <c r="B5" s="61"/>
      <c r="C5" s="79"/>
      <c r="D5" s="79"/>
      <c r="E5" s="79"/>
      <c r="F5" s="79"/>
      <c r="G5" s="79"/>
      <c r="H5" s="80"/>
      <c r="I5" s="70" t="s">
        <v>3</v>
      </c>
      <c r="J5" s="61"/>
      <c r="K5" s="79"/>
      <c r="L5" s="79"/>
      <c r="M5" s="79"/>
      <c r="N5" s="80"/>
      <c r="O5" s="99"/>
      <c r="P5" s="100"/>
      <c r="Q5" s="100"/>
      <c r="R5" s="100"/>
      <c r="S5" s="100"/>
      <c r="T5" s="100"/>
      <c r="U5" s="100"/>
      <c r="V5" s="100"/>
      <c r="W5" s="100"/>
      <c r="X5" s="101"/>
      <c r="AA5" t="s">
        <v>11</v>
      </c>
      <c r="AB5">
        <f>IFERROR(VLOOKUP(C16,AD10:AE16,2),0)+IFERROR(VLOOKUP(C18,AD10:AE16,2),0)+IFERROR(VLOOKUP(C20,AD10:AE16,2),0)</f>
        <v>0</v>
      </c>
      <c r="AD5" s="4" t="s">
        <v>36</v>
      </c>
      <c r="AE5">
        <v>50</v>
      </c>
      <c r="AF5">
        <f>IFERROR(VLOOKUP(N31,AG5:AH14,2,FALSE),0)</f>
        <v>0</v>
      </c>
      <c r="AG5" s="132" t="s">
        <v>57</v>
      </c>
      <c r="AH5" s="4">
        <v>-10</v>
      </c>
    </row>
    <row r="6" spans="1:34" x14ac:dyDescent="0.15">
      <c r="A6" s="60"/>
      <c r="B6" s="61"/>
      <c r="C6" s="79"/>
      <c r="D6" s="79"/>
      <c r="E6" s="79"/>
      <c r="F6" s="79"/>
      <c r="G6" s="79"/>
      <c r="H6" s="80"/>
      <c r="I6" s="70"/>
      <c r="J6" s="61"/>
      <c r="K6" s="79"/>
      <c r="L6" s="79"/>
      <c r="M6" s="79"/>
      <c r="N6" s="80"/>
      <c r="O6" s="99"/>
      <c r="P6" s="100"/>
      <c r="Q6" s="100"/>
      <c r="R6" s="100"/>
      <c r="S6" s="100"/>
      <c r="T6" s="100"/>
      <c r="U6" s="100"/>
      <c r="V6" s="100"/>
      <c r="W6" s="100"/>
      <c r="X6" s="101"/>
      <c r="AA6" t="s">
        <v>18</v>
      </c>
      <c r="AB6">
        <f>(G16-C20)*5</f>
        <v>0</v>
      </c>
      <c r="AD6" s="4" t="s">
        <v>37</v>
      </c>
      <c r="AE6">
        <v>100</v>
      </c>
      <c r="AF6">
        <f>IFERROR(VLOOKUP(N33,$AG$5:$AH$14,2,FALSE),0)</f>
        <v>0</v>
      </c>
      <c r="AG6" s="132" t="s">
        <v>46</v>
      </c>
      <c r="AH6">
        <v>10</v>
      </c>
    </row>
    <row r="7" spans="1:34" x14ac:dyDescent="0.15">
      <c r="A7" s="60" t="s">
        <v>4</v>
      </c>
      <c r="B7" s="61"/>
      <c r="C7" s="79"/>
      <c r="D7" s="79"/>
      <c r="E7" s="80"/>
      <c r="F7" s="70" t="s">
        <v>10</v>
      </c>
      <c r="G7" s="61"/>
      <c r="H7" s="79"/>
      <c r="I7" s="79"/>
      <c r="J7" s="79"/>
      <c r="K7" s="79"/>
      <c r="L7" s="79"/>
      <c r="M7" s="79"/>
      <c r="N7" s="80"/>
      <c r="O7" s="99"/>
      <c r="P7" s="100"/>
      <c r="Q7" s="100"/>
      <c r="R7" s="100"/>
      <c r="S7" s="100"/>
      <c r="T7" s="100"/>
      <c r="U7" s="100"/>
      <c r="V7" s="100"/>
      <c r="W7" s="100"/>
      <c r="X7" s="101"/>
      <c r="AA7" t="s">
        <v>34</v>
      </c>
      <c r="AB7">
        <f>SUM(AC20:AC29)</f>
        <v>0</v>
      </c>
      <c r="AF7">
        <f>IFERROR(VLOOKUP(N35,$AG$5:$AH$14,2,FALSE),0)</f>
        <v>0</v>
      </c>
      <c r="AG7" s="132" t="s">
        <v>47</v>
      </c>
      <c r="AH7">
        <v>10</v>
      </c>
    </row>
    <row r="8" spans="1:34" x14ac:dyDescent="0.15">
      <c r="A8" s="60"/>
      <c r="B8" s="61"/>
      <c r="C8" s="79"/>
      <c r="D8" s="79"/>
      <c r="E8" s="80"/>
      <c r="F8" s="70"/>
      <c r="G8" s="61"/>
      <c r="H8" s="79"/>
      <c r="I8" s="79"/>
      <c r="J8" s="79"/>
      <c r="K8" s="79"/>
      <c r="L8" s="79"/>
      <c r="M8" s="79"/>
      <c r="N8" s="80"/>
      <c r="O8" s="99"/>
      <c r="P8" s="100"/>
      <c r="Q8" s="100"/>
      <c r="R8" s="100"/>
      <c r="S8" s="100"/>
      <c r="T8" s="100"/>
      <c r="U8" s="100"/>
      <c r="V8" s="100"/>
      <c r="W8" s="100"/>
      <c r="X8" s="101"/>
      <c r="AA8" t="s">
        <v>28</v>
      </c>
      <c r="AB8">
        <f>IFERROR(VLOOKUP(N30,AD34:AE39,2),0)</f>
        <v>0</v>
      </c>
      <c r="AF8">
        <f>IFERROR(VLOOKUP(N37,$AG$5:$AH$14,2,FALSE),0)</f>
        <v>0</v>
      </c>
      <c r="AG8" s="132" t="s">
        <v>48</v>
      </c>
      <c r="AH8">
        <v>15</v>
      </c>
    </row>
    <row r="9" spans="1:34" x14ac:dyDescent="0.15">
      <c r="A9" s="110" t="s">
        <v>5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2"/>
      <c r="O9" s="99"/>
      <c r="P9" s="100"/>
      <c r="Q9" s="100"/>
      <c r="R9" s="100"/>
      <c r="S9" s="100"/>
      <c r="T9" s="100"/>
      <c r="U9" s="100"/>
      <c r="V9" s="100"/>
      <c r="W9" s="100"/>
      <c r="X9" s="101"/>
      <c r="AA9" s="4" t="s">
        <v>55</v>
      </c>
      <c r="AB9">
        <f>SUM(AF5:AF10)</f>
        <v>0</v>
      </c>
      <c r="AD9" s="4" t="s">
        <v>11</v>
      </c>
      <c r="AF9">
        <f>IFERROR(VLOOKUP(N39,$AG$5:$AH$14,2,FALSE),0)</f>
        <v>0</v>
      </c>
      <c r="AG9" s="132" t="s">
        <v>49</v>
      </c>
      <c r="AH9">
        <v>15</v>
      </c>
    </row>
    <row r="10" spans="1:34" x14ac:dyDescent="0.15">
      <c r="A10" s="62" t="s">
        <v>6</v>
      </c>
      <c r="B10" s="63"/>
      <c r="C10" s="71"/>
      <c r="D10" s="71"/>
      <c r="E10" s="72"/>
      <c r="F10" s="66" t="s">
        <v>7</v>
      </c>
      <c r="G10" s="67"/>
      <c r="H10" s="71"/>
      <c r="I10" s="71"/>
      <c r="J10" s="72"/>
      <c r="K10" s="75" t="s">
        <v>8</v>
      </c>
      <c r="L10" s="76"/>
      <c r="M10" s="71"/>
      <c r="N10" s="72"/>
      <c r="O10" s="99"/>
      <c r="P10" s="100"/>
      <c r="Q10" s="100"/>
      <c r="R10" s="100"/>
      <c r="S10" s="100"/>
      <c r="T10" s="100"/>
      <c r="U10" s="100"/>
      <c r="V10" s="100"/>
      <c r="W10" s="100"/>
      <c r="X10" s="101"/>
      <c r="AD10">
        <v>4</v>
      </c>
      <c r="AE10">
        <v>0</v>
      </c>
      <c r="AF10">
        <f>IFERROR(VLOOKUP(N41,$AG$5:$AH$14,2,FALSE),0)</f>
        <v>0</v>
      </c>
      <c r="AG10" s="132" t="s">
        <v>50</v>
      </c>
      <c r="AH10">
        <v>15</v>
      </c>
    </row>
    <row r="11" spans="1:34" x14ac:dyDescent="0.15">
      <c r="A11" s="64"/>
      <c r="B11" s="65"/>
      <c r="C11" s="73"/>
      <c r="D11" s="73"/>
      <c r="E11" s="74"/>
      <c r="F11" s="68"/>
      <c r="G11" s="69"/>
      <c r="H11" s="73"/>
      <c r="I11" s="73"/>
      <c r="J11" s="74"/>
      <c r="K11" s="77"/>
      <c r="L11" s="78"/>
      <c r="M11" s="73"/>
      <c r="N11" s="74"/>
      <c r="O11" s="99"/>
      <c r="P11" s="100"/>
      <c r="Q11" s="100"/>
      <c r="R11" s="100"/>
      <c r="S11" s="100"/>
      <c r="T11" s="100"/>
      <c r="U11" s="100"/>
      <c r="V11" s="100"/>
      <c r="W11" s="100"/>
      <c r="X11" s="101"/>
      <c r="AD11">
        <v>5</v>
      </c>
      <c r="AE11">
        <v>12</v>
      </c>
      <c r="AG11" s="132" t="s">
        <v>51</v>
      </c>
      <c r="AH11">
        <v>15</v>
      </c>
    </row>
    <row r="12" spans="1:34" x14ac:dyDescent="0.15">
      <c r="A12" s="110" t="s">
        <v>9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2"/>
      <c r="O12" s="99"/>
      <c r="P12" s="100"/>
      <c r="Q12" s="100"/>
      <c r="R12" s="100"/>
      <c r="S12" s="100"/>
      <c r="T12" s="100"/>
      <c r="U12" s="100"/>
      <c r="V12" s="100"/>
      <c r="W12" s="100"/>
      <c r="X12" s="101"/>
      <c r="AD12">
        <v>6</v>
      </c>
      <c r="AE12">
        <v>27</v>
      </c>
      <c r="AG12" s="132" t="s">
        <v>52</v>
      </c>
      <c r="AH12">
        <v>15</v>
      </c>
    </row>
    <row r="13" spans="1:34" x14ac:dyDescent="0.15">
      <c r="A13" s="28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05"/>
      <c r="O13" s="99"/>
      <c r="P13" s="100"/>
      <c r="Q13" s="100"/>
      <c r="R13" s="100"/>
      <c r="S13" s="100"/>
      <c r="T13" s="100"/>
      <c r="U13" s="100"/>
      <c r="V13" s="100"/>
      <c r="W13" s="100"/>
      <c r="X13" s="101"/>
      <c r="AD13">
        <v>7</v>
      </c>
      <c r="AE13">
        <v>44</v>
      </c>
      <c r="AG13" s="132" t="s">
        <v>56</v>
      </c>
      <c r="AH13">
        <v>15</v>
      </c>
    </row>
    <row r="14" spans="1:34" x14ac:dyDescent="0.15">
      <c r="A14" s="113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106"/>
      <c r="O14" s="102"/>
      <c r="P14" s="103"/>
      <c r="Q14" s="103"/>
      <c r="R14" s="103"/>
      <c r="S14" s="103"/>
      <c r="T14" s="103"/>
      <c r="U14" s="103"/>
      <c r="V14" s="103"/>
      <c r="W14" s="103"/>
      <c r="X14" s="104"/>
      <c r="AD14">
        <v>8</v>
      </c>
      <c r="AE14">
        <v>64</v>
      </c>
      <c r="AG14" s="132" t="s">
        <v>53</v>
      </c>
      <c r="AH14">
        <v>15</v>
      </c>
    </row>
    <row r="15" spans="1:34" x14ac:dyDescent="0.15">
      <c r="A15" s="107" t="s">
        <v>11</v>
      </c>
      <c r="B15" s="108"/>
      <c r="C15" s="108"/>
      <c r="D15" s="109"/>
      <c r="E15" s="34" t="s">
        <v>18</v>
      </c>
      <c r="F15" s="35"/>
      <c r="G15" s="35"/>
      <c r="H15" s="35"/>
      <c r="I15" s="35"/>
      <c r="J15" s="35"/>
      <c r="K15" s="35"/>
      <c r="L15" s="35"/>
      <c r="M15" s="35"/>
      <c r="N15" s="35"/>
      <c r="O15" s="36"/>
      <c r="P15" s="36"/>
      <c r="Q15" s="36"/>
      <c r="R15" s="36"/>
      <c r="S15" s="36"/>
      <c r="T15" s="36"/>
      <c r="U15" s="36"/>
      <c r="V15" s="36"/>
      <c r="W15" s="36"/>
      <c r="X15" s="37"/>
      <c r="AD15">
        <v>9</v>
      </c>
      <c r="AE15">
        <v>86</v>
      </c>
    </row>
    <row r="16" spans="1:34" x14ac:dyDescent="0.15">
      <c r="A16" s="89" t="s">
        <v>12</v>
      </c>
      <c r="B16" s="90"/>
      <c r="C16" s="79"/>
      <c r="D16" s="93"/>
      <c r="E16" s="38" t="s">
        <v>30</v>
      </c>
      <c r="F16" s="39"/>
      <c r="G16" s="42"/>
      <c r="H16" s="43"/>
      <c r="I16" s="46" t="s">
        <v>31</v>
      </c>
      <c r="J16" s="47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50"/>
      <c r="AD16">
        <v>10</v>
      </c>
      <c r="AE16">
        <v>111</v>
      </c>
    </row>
    <row r="17" spans="1:31" x14ac:dyDescent="0.15">
      <c r="A17" s="89"/>
      <c r="B17" s="90"/>
      <c r="C17" s="79"/>
      <c r="D17" s="93"/>
      <c r="E17" s="40"/>
      <c r="F17" s="41"/>
      <c r="G17" s="44"/>
      <c r="H17" s="45"/>
      <c r="I17" s="48"/>
      <c r="J17" s="41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51"/>
    </row>
    <row r="18" spans="1:31" x14ac:dyDescent="0.15">
      <c r="A18" s="89" t="s">
        <v>13</v>
      </c>
      <c r="B18" s="90"/>
      <c r="C18" s="79"/>
      <c r="D18" s="93"/>
      <c r="E18" s="5" t="s">
        <v>19</v>
      </c>
      <c r="F18" s="6"/>
      <c r="G18" s="7"/>
      <c r="H18" s="8"/>
      <c r="X18" s="1"/>
    </row>
    <row r="19" spans="1:31" x14ac:dyDescent="0.15">
      <c r="A19" s="89"/>
      <c r="B19" s="90"/>
      <c r="C19" s="79"/>
      <c r="D19" s="93"/>
      <c r="E19" s="5"/>
      <c r="F19" s="6"/>
      <c r="G19" s="7"/>
      <c r="H19" s="8"/>
      <c r="X19" s="1"/>
      <c r="AC19" s="4" t="s">
        <v>34</v>
      </c>
      <c r="AD19" s="4" t="s">
        <v>21</v>
      </c>
    </row>
    <row r="20" spans="1:31" x14ac:dyDescent="0.15">
      <c r="A20" s="89" t="s">
        <v>14</v>
      </c>
      <c r="B20" s="90"/>
      <c r="C20" s="79"/>
      <c r="D20" s="93"/>
      <c r="E20" s="5" t="s">
        <v>20</v>
      </c>
      <c r="F20" s="6"/>
      <c r="G20" s="7"/>
      <c r="H20" s="8"/>
      <c r="X20" s="1"/>
      <c r="AC20" s="4">
        <f>IF(H24="",0,VLOOKUP(H24,$AD$21:$AE$27,2,TRUE))</f>
        <v>0</v>
      </c>
      <c r="AD20" s="4"/>
    </row>
    <row r="21" spans="1:31" x14ac:dyDescent="0.15">
      <c r="A21" s="91"/>
      <c r="B21" s="92"/>
      <c r="C21" s="94"/>
      <c r="D21" s="95"/>
      <c r="E21" s="9"/>
      <c r="F21" s="10"/>
      <c r="G21" s="11"/>
      <c r="H21" s="12"/>
      <c r="X21" s="1"/>
      <c r="AC21" s="4">
        <f>IF(H25="",0,VLOOKUP(H25,$AD$21:$AE$27,2,TRUE))</f>
        <v>0</v>
      </c>
      <c r="AD21">
        <v>1</v>
      </c>
      <c r="AE21">
        <v>2</v>
      </c>
    </row>
    <row r="22" spans="1:31" x14ac:dyDescent="0.15">
      <c r="A22" s="24" t="s">
        <v>15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6"/>
      <c r="AC22" s="4">
        <f>IF(H26="",0,VLOOKUP(H26,$AD$21:$AE$27,2,TRUE))</f>
        <v>0</v>
      </c>
      <c r="AD22">
        <v>2</v>
      </c>
      <c r="AE22">
        <v>6</v>
      </c>
    </row>
    <row r="23" spans="1:31" x14ac:dyDescent="0.15">
      <c r="A23" s="27" t="s">
        <v>16</v>
      </c>
      <c r="B23" s="13"/>
      <c r="C23" s="13"/>
      <c r="D23" s="13"/>
      <c r="E23" s="13"/>
      <c r="F23" s="13" t="s">
        <v>11</v>
      </c>
      <c r="G23" s="13"/>
      <c r="H23" s="13" t="s">
        <v>21</v>
      </c>
      <c r="I23" s="13"/>
      <c r="J23" s="13"/>
      <c r="K23" s="13" t="s">
        <v>22</v>
      </c>
      <c r="L23" s="53"/>
      <c r="M23" s="33" t="s">
        <v>16</v>
      </c>
      <c r="N23" s="13"/>
      <c r="O23" s="13"/>
      <c r="P23" s="13"/>
      <c r="Q23" s="13"/>
      <c r="R23" s="13" t="s">
        <v>11</v>
      </c>
      <c r="S23" s="13"/>
      <c r="T23" s="13" t="s">
        <v>21</v>
      </c>
      <c r="U23" s="13"/>
      <c r="V23" s="13"/>
      <c r="W23" s="13" t="s">
        <v>22</v>
      </c>
      <c r="X23" s="52"/>
      <c r="AC23" s="4">
        <f>IF(H27="",0,VLOOKUP(H27,$AD$21:$AE$27,2,TRUE))</f>
        <v>0</v>
      </c>
      <c r="AD23">
        <v>3</v>
      </c>
      <c r="AE23">
        <v>12</v>
      </c>
    </row>
    <row r="24" spans="1:31" x14ac:dyDescent="0.15">
      <c r="A24" s="28"/>
      <c r="B24" s="14"/>
      <c r="C24" s="14"/>
      <c r="D24" s="14"/>
      <c r="E24" s="14"/>
      <c r="F24" s="14"/>
      <c r="G24" s="14"/>
      <c r="H24" s="31"/>
      <c r="I24" s="31"/>
      <c r="J24" s="31"/>
      <c r="K24" s="31"/>
      <c r="L24" s="55"/>
      <c r="M24" s="58"/>
      <c r="N24" s="14"/>
      <c r="O24" s="14"/>
      <c r="P24" s="14"/>
      <c r="Q24" s="14"/>
      <c r="R24" s="14"/>
      <c r="S24" s="14"/>
      <c r="T24" s="31"/>
      <c r="U24" s="31"/>
      <c r="V24" s="31"/>
      <c r="W24" s="31"/>
      <c r="X24" s="114"/>
      <c r="AC24" s="4">
        <f>IF(H28="",0,VLOOKUP(H28,$AD$21:$AE$27,2,TRUE))</f>
        <v>0</v>
      </c>
      <c r="AD24">
        <v>4</v>
      </c>
      <c r="AE24">
        <v>20</v>
      </c>
    </row>
    <row r="25" spans="1:31" x14ac:dyDescent="0.15">
      <c r="A25" s="29"/>
      <c r="B25" s="30"/>
      <c r="C25" s="30"/>
      <c r="D25" s="30"/>
      <c r="E25" s="30"/>
      <c r="F25" s="30"/>
      <c r="G25" s="30"/>
      <c r="H25" s="32"/>
      <c r="I25" s="32"/>
      <c r="J25" s="32"/>
      <c r="K25" s="32"/>
      <c r="L25" s="81"/>
      <c r="M25" s="59"/>
      <c r="N25" s="30"/>
      <c r="O25" s="30"/>
      <c r="P25" s="30"/>
      <c r="Q25" s="30"/>
      <c r="R25" s="30"/>
      <c r="S25" s="30"/>
      <c r="T25" s="32"/>
      <c r="U25" s="32"/>
      <c r="V25" s="32"/>
      <c r="W25" s="32"/>
      <c r="X25" s="115"/>
      <c r="AC25" s="4">
        <f>IF(T24="",0,VLOOKUP(T24,$AD$21:$AE$27,2,TRUE))</f>
        <v>0</v>
      </c>
      <c r="AD25">
        <v>5</v>
      </c>
      <c r="AE25">
        <v>30</v>
      </c>
    </row>
    <row r="26" spans="1:31" x14ac:dyDescent="0.15">
      <c r="A26" s="29"/>
      <c r="B26" s="30"/>
      <c r="C26" s="30"/>
      <c r="D26" s="30"/>
      <c r="E26" s="30"/>
      <c r="F26" s="30"/>
      <c r="G26" s="30"/>
      <c r="H26" s="32"/>
      <c r="I26" s="32"/>
      <c r="J26" s="32"/>
      <c r="K26" s="32"/>
      <c r="L26" s="81"/>
      <c r="M26" s="59"/>
      <c r="N26" s="30"/>
      <c r="O26" s="30"/>
      <c r="P26" s="30"/>
      <c r="Q26" s="30"/>
      <c r="R26" s="30"/>
      <c r="S26" s="30"/>
      <c r="T26" s="32"/>
      <c r="U26" s="32"/>
      <c r="V26" s="32"/>
      <c r="W26" s="32"/>
      <c r="X26" s="115"/>
      <c r="AC26" s="4">
        <f>IF(T25="",0,VLOOKUP(T25,$AD$21:$AE$27,2,TRUE))</f>
        <v>0</v>
      </c>
      <c r="AD26">
        <v>6</v>
      </c>
      <c r="AE26">
        <v>42</v>
      </c>
    </row>
    <row r="27" spans="1:31" x14ac:dyDescent="0.15">
      <c r="A27" s="29"/>
      <c r="B27" s="30"/>
      <c r="C27" s="30"/>
      <c r="D27" s="30"/>
      <c r="E27" s="30"/>
      <c r="F27" s="30"/>
      <c r="G27" s="30"/>
      <c r="H27" s="32"/>
      <c r="I27" s="32"/>
      <c r="J27" s="32"/>
      <c r="K27" s="32"/>
      <c r="L27" s="81"/>
      <c r="M27" s="59"/>
      <c r="N27" s="30"/>
      <c r="O27" s="30"/>
      <c r="P27" s="30"/>
      <c r="Q27" s="30"/>
      <c r="R27" s="30"/>
      <c r="S27" s="30"/>
      <c r="T27" s="32"/>
      <c r="U27" s="32"/>
      <c r="V27" s="32"/>
      <c r="W27" s="32"/>
      <c r="X27" s="115"/>
      <c r="AC27" s="4">
        <f>IF(T26="",0,VLOOKUP(T26,$AD$21:$AE$27,2,TRUE))</f>
        <v>0</v>
      </c>
      <c r="AD27">
        <v>7</v>
      </c>
      <c r="AE27">
        <v>56</v>
      </c>
    </row>
    <row r="28" spans="1:31" x14ac:dyDescent="0.15">
      <c r="A28" s="113"/>
      <c r="B28" s="57"/>
      <c r="C28" s="57"/>
      <c r="D28" s="57"/>
      <c r="E28" s="57"/>
      <c r="F28" s="57"/>
      <c r="G28" s="57"/>
      <c r="H28" s="54"/>
      <c r="I28" s="54"/>
      <c r="J28" s="54"/>
      <c r="K28" s="54"/>
      <c r="L28" s="128"/>
      <c r="M28" s="56"/>
      <c r="N28" s="57"/>
      <c r="O28" s="57"/>
      <c r="P28" s="57"/>
      <c r="Q28" s="57"/>
      <c r="R28" s="57"/>
      <c r="S28" s="57"/>
      <c r="T28" s="54"/>
      <c r="U28" s="54"/>
      <c r="V28" s="54"/>
      <c r="W28" s="54"/>
      <c r="X28" s="124"/>
      <c r="AC28" s="4">
        <f>IF(T27="",0,VLOOKUP(T27,$AD$21:$AE$27,2,TRUE))</f>
        <v>0</v>
      </c>
    </row>
    <row r="29" spans="1:31" x14ac:dyDescent="0.15">
      <c r="A29" s="15" t="s">
        <v>26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29" t="s">
        <v>28</v>
      </c>
      <c r="O29" s="16"/>
      <c r="P29" s="16"/>
      <c r="Q29" s="16"/>
      <c r="R29" s="16"/>
      <c r="S29" s="16"/>
      <c r="T29" s="16"/>
      <c r="U29" s="16"/>
      <c r="V29" s="16"/>
      <c r="W29" s="16"/>
      <c r="X29" s="130"/>
      <c r="AC29" s="4">
        <f>IF(T28="",0,VLOOKUP(T28,$AD$21:$AE$27,2,TRUE))</f>
        <v>0</v>
      </c>
    </row>
    <row r="30" spans="1:31" x14ac:dyDescent="0.15">
      <c r="A30" s="122" t="s">
        <v>23</v>
      </c>
      <c r="B30" s="118"/>
      <c r="C30" s="118"/>
      <c r="D30" s="118"/>
      <c r="E30" s="2" t="s">
        <v>24</v>
      </c>
      <c r="F30" s="2"/>
      <c r="G30" s="2"/>
      <c r="H30" s="118" t="s">
        <v>20</v>
      </c>
      <c r="I30" s="118"/>
      <c r="J30" s="118" t="s">
        <v>25</v>
      </c>
      <c r="K30" s="118"/>
      <c r="L30" s="118" t="s">
        <v>27</v>
      </c>
      <c r="M30" s="119"/>
      <c r="N30" s="133"/>
      <c r="O30" s="134"/>
      <c r="P30" s="134"/>
      <c r="Q30" s="134"/>
      <c r="R30" s="134"/>
      <c r="S30" s="134"/>
      <c r="T30" s="134"/>
      <c r="U30" s="134"/>
      <c r="V30" s="134"/>
      <c r="W30" s="134"/>
      <c r="X30" s="135"/>
      <c r="AA30" s="4"/>
    </row>
    <row r="31" spans="1:31" x14ac:dyDescent="0.15">
      <c r="A31" s="123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7"/>
      <c r="N31" s="136"/>
      <c r="O31" s="137"/>
      <c r="P31" s="137"/>
      <c r="Q31" s="137"/>
      <c r="R31" s="137"/>
      <c r="S31" s="137"/>
      <c r="T31" s="137"/>
      <c r="U31" s="137"/>
      <c r="V31" s="137"/>
      <c r="W31" s="137"/>
      <c r="X31" s="138"/>
      <c r="AA31" s="4"/>
    </row>
    <row r="32" spans="1:31" x14ac:dyDescent="0.15">
      <c r="A32" s="131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1"/>
      <c r="N32" s="136"/>
      <c r="O32" s="137"/>
      <c r="P32" s="137"/>
      <c r="Q32" s="137"/>
      <c r="R32" s="137"/>
      <c r="S32" s="137"/>
      <c r="T32" s="137"/>
      <c r="U32" s="137"/>
      <c r="V32" s="137"/>
      <c r="W32" s="137"/>
      <c r="X32" s="138"/>
      <c r="AA32" s="4"/>
    </row>
    <row r="33" spans="1:31" x14ac:dyDescent="0.15">
      <c r="A33" s="131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1"/>
      <c r="N33" s="136"/>
      <c r="O33" s="137"/>
      <c r="P33" s="137"/>
      <c r="Q33" s="137"/>
      <c r="R33" s="137"/>
      <c r="S33" s="137"/>
      <c r="T33" s="137"/>
      <c r="U33" s="137"/>
      <c r="V33" s="137"/>
      <c r="W33" s="137"/>
      <c r="X33" s="138"/>
      <c r="AD33" s="4" t="s">
        <v>38</v>
      </c>
    </row>
    <row r="34" spans="1:31" x14ac:dyDescent="0.15">
      <c r="A34" s="131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1"/>
      <c r="N34" s="136"/>
      <c r="O34" s="137"/>
      <c r="P34" s="137"/>
      <c r="Q34" s="137"/>
      <c r="R34" s="137"/>
      <c r="S34" s="137"/>
      <c r="T34" s="137"/>
      <c r="U34" s="137"/>
      <c r="V34" s="137"/>
      <c r="W34" s="137"/>
      <c r="X34" s="138"/>
      <c r="AD34" s="4"/>
    </row>
    <row r="35" spans="1:31" x14ac:dyDescent="0.15">
      <c r="A35" s="125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7"/>
      <c r="N35" s="136"/>
      <c r="O35" s="137"/>
      <c r="P35" s="137"/>
      <c r="Q35" s="137"/>
      <c r="R35" s="137"/>
      <c r="S35" s="137"/>
      <c r="T35" s="137"/>
      <c r="U35" s="137"/>
      <c r="V35" s="137"/>
      <c r="W35" s="137"/>
      <c r="X35" s="138"/>
      <c r="AD35" s="4" t="s">
        <v>39</v>
      </c>
      <c r="AE35">
        <v>20</v>
      </c>
    </row>
    <row r="36" spans="1:31" x14ac:dyDescent="0.15">
      <c r="A36" s="15" t="s">
        <v>29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7"/>
      <c r="N36" s="136"/>
      <c r="O36" s="137"/>
      <c r="P36" s="137"/>
      <c r="Q36" s="137"/>
      <c r="R36" s="137"/>
      <c r="S36" s="137"/>
      <c r="T36" s="137"/>
      <c r="U36" s="137"/>
      <c r="V36" s="137"/>
      <c r="W36" s="137"/>
      <c r="X36" s="138"/>
      <c r="AD36" s="4" t="s">
        <v>40</v>
      </c>
      <c r="AE36">
        <v>30</v>
      </c>
    </row>
    <row r="37" spans="1:31" x14ac:dyDescent="0.15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36"/>
      <c r="O37" s="137"/>
      <c r="P37" s="137"/>
      <c r="Q37" s="137"/>
      <c r="R37" s="137"/>
      <c r="S37" s="137"/>
      <c r="T37" s="137"/>
      <c r="U37" s="137"/>
      <c r="V37" s="137"/>
      <c r="W37" s="137"/>
      <c r="X37" s="138"/>
      <c r="AD37" s="4" t="s">
        <v>41</v>
      </c>
      <c r="AE37">
        <v>30</v>
      </c>
    </row>
    <row r="38" spans="1:31" x14ac:dyDescent="0.15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136"/>
      <c r="O38" s="137"/>
      <c r="P38" s="137"/>
      <c r="Q38" s="137"/>
      <c r="R38" s="137"/>
      <c r="S38" s="137"/>
      <c r="T38" s="137"/>
      <c r="U38" s="137"/>
      <c r="V38" s="137"/>
      <c r="W38" s="137"/>
      <c r="X38" s="138"/>
      <c r="AD38" s="4" t="s">
        <v>42</v>
      </c>
      <c r="AE38">
        <v>40</v>
      </c>
    </row>
    <row r="39" spans="1:31" x14ac:dyDescent="0.15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136"/>
      <c r="O39" s="137"/>
      <c r="P39" s="137"/>
      <c r="Q39" s="137"/>
      <c r="R39" s="137"/>
      <c r="S39" s="137"/>
      <c r="T39" s="137"/>
      <c r="U39" s="137"/>
      <c r="V39" s="137"/>
      <c r="W39" s="137"/>
      <c r="X39" s="138"/>
      <c r="AD39" s="4" t="s">
        <v>43</v>
      </c>
      <c r="AE39">
        <v>20</v>
      </c>
    </row>
    <row r="40" spans="1:31" x14ac:dyDescent="0.15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136"/>
      <c r="O40" s="137"/>
      <c r="P40" s="137"/>
      <c r="Q40" s="137"/>
      <c r="R40" s="137"/>
      <c r="S40" s="137"/>
      <c r="T40" s="137"/>
      <c r="U40" s="137"/>
      <c r="V40" s="137"/>
      <c r="W40" s="137"/>
      <c r="X40" s="138"/>
      <c r="AD40" s="4" t="s">
        <v>44</v>
      </c>
      <c r="AE40">
        <v>50</v>
      </c>
    </row>
    <row r="41" spans="1:31" x14ac:dyDescent="0.15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136"/>
      <c r="O41" s="137"/>
      <c r="P41" s="137"/>
      <c r="Q41" s="137"/>
      <c r="R41" s="137"/>
      <c r="S41" s="137"/>
      <c r="T41" s="137"/>
      <c r="U41" s="137"/>
      <c r="V41" s="137"/>
      <c r="W41" s="137"/>
      <c r="X41" s="138"/>
    </row>
    <row r="42" spans="1:31" ht="14.25" thickBot="1" x14ac:dyDescent="0.2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136"/>
      <c r="O42" s="137"/>
      <c r="P42" s="137"/>
      <c r="Q42" s="137"/>
      <c r="R42" s="137"/>
      <c r="S42" s="137"/>
      <c r="T42" s="137"/>
      <c r="U42" s="137"/>
      <c r="V42" s="137"/>
      <c r="W42" s="137"/>
      <c r="X42" s="138"/>
    </row>
    <row r="43" spans="1:31" ht="14.25" thickTop="1" x14ac:dyDescent="0.15"/>
  </sheetData>
  <mergeCells count="140">
    <mergeCell ref="A35:D35"/>
    <mergeCell ref="E35:G35"/>
    <mergeCell ref="H35:I35"/>
    <mergeCell ref="J35:K35"/>
    <mergeCell ref="L35:M35"/>
    <mergeCell ref="F28:G28"/>
    <mergeCell ref="K28:L28"/>
    <mergeCell ref="N29:X29"/>
    <mergeCell ref="R28:S28"/>
    <mergeCell ref="A34:D34"/>
    <mergeCell ref="E34:G34"/>
    <mergeCell ref="H34:I34"/>
    <mergeCell ref="J34:K34"/>
    <mergeCell ref="L34:M34"/>
    <mergeCell ref="A29:M29"/>
    <mergeCell ref="A32:D32"/>
    <mergeCell ref="A33:D33"/>
    <mergeCell ref="E33:G33"/>
    <mergeCell ref="H33:I33"/>
    <mergeCell ref="J33:K33"/>
    <mergeCell ref="L33:M33"/>
    <mergeCell ref="E31:G31"/>
    <mergeCell ref="H31:I31"/>
    <mergeCell ref="J31:K31"/>
    <mergeCell ref="A26:E26"/>
    <mergeCell ref="M26:Q26"/>
    <mergeCell ref="T26:V26"/>
    <mergeCell ref="E32:G32"/>
    <mergeCell ref="H32:I32"/>
    <mergeCell ref="J32:K32"/>
    <mergeCell ref="L32:M32"/>
    <mergeCell ref="F26:G26"/>
    <mergeCell ref="K26:L26"/>
    <mergeCell ref="A27:E27"/>
    <mergeCell ref="A28:E28"/>
    <mergeCell ref="A30:D30"/>
    <mergeCell ref="A31:D31"/>
    <mergeCell ref="W25:X25"/>
    <mergeCell ref="L31:M31"/>
    <mergeCell ref="T27:V27"/>
    <mergeCell ref="T28:V28"/>
    <mergeCell ref="R26:S26"/>
    <mergeCell ref="W26:X26"/>
    <mergeCell ref="H30:I30"/>
    <mergeCell ref="J30:K30"/>
    <mergeCell ref="L30:M30"/>
    <mergeCell ref="W28:X28"/>
    <mergeCell ref="W27:X27"/>
    <mergeCell ref="F27:G27"/>
    <mergeCell ref="K27:L27"/>
    <mergeCell ref="R27:S27"/>
    <mergeCell ref="A1:X2"/>
    <mergeCell ref="A16:B17"/>
    <mergeCell ref="A18:B19"/>
    <mergeCell ref="A20:B21"/>
    <mergeCell ref="C16:D17"/>
    <mergeCell ref="C18:D19"/>
    <mergeCell ref="C20:D21"/>
    <mergeCell ref="K3:N4"/>
    <mergeCell ref="K5:N6"/>
    <mergeCell ref="O3:X14"/>
    <mergeCell ref="M13:N14"/>
    <mergeCell ref="A15:D15"/>
    <mergeCell ref="A12:N12"/>
    <mergeCell ref="F7:G8"/>
    <mergeCell ref="H7:N8"/>
    <mergeCell ref="A9:N9"/>
    <mergeCell ref="M10:N11"/>
    <mergeCell ref="A13:B14"/>
    <mergeCell ref="W24:X24"/>
    <mergeCell ref="F25:G25"/>
    <mergeCell ref="K25:L25"/>
    <mergeCell ref="C13:D14"/>
    <mergeCell ref="E13:F14"/>
    <mergeCell ref="A7:B8"/>
    <mergeCell ref="A10:B11"/>
    <mergeCell ref="F10:G11"/>
    <mergeCell ref="G13:H14"/>
    <mergeCell ref="I13:J14"/>
    <mergeCell ref="K13:L14"/>
    <mergeCell ref="A3:B4"/>
    <mergeCell ref="I3:J4"/>
    <mergeCell ref="A5:B6"/>
    <mergeCell ref="I5:J6"/>
    <mergeCell ref="H10:J11"/>
    <mergeCell ref="K10:L11"/>
    <mergeCell ref="C10:E11"/>
    <mergeCell ref="C3:H4"/>
    <mergeCell ref="C5:H6"/>
    <mergeCell ref="C7:E8"/>
    <mergeCell ref="K23:L23"/>
    <mergeCell ref="H26:J26"/>
    <mergeCell ref="H27:J27"/>
    <mergeCell ref="H28:J28"/>
    <mergeCell ref="T23:V23"/>
    <mergeCell ref="T24:V24"/>
    <mergeCell ref="T25:V25"/>
    <mergeCell ref="K24:L24"/>
    <mergeCell ref="M28:Q28"/>
    <mergeCell ref="M24:Q24"/>
    <mergeCell ref="M25:Q25"/>
    <mergeCell ref="R23:S23"/>
    <mergeCell ref="R24:S24"/>
    <mergeCell ref="M27:Q27"/>
    <mergeCell ref="R25:S25"/>
    <mergeCell ref="E15:X15"/>
    <mergeCell ref="E16:F17"/>
    <mergeCell ref="G16:H17"/>
    <mergeCell ref="I16:J17"/>
    <mergeCell ref="W16:X17"/>
    <mergeCell ref="K16:L17"/>
    <mergeCell ref="M16:N17"/>
    <mergeCell ref="O16:P17"/>
    <mergeCell ref="Q16:R17"/>
    <mergeCell ref="S16:T17"/>
    <mergeCell ref="U16:V17"/>
    <mergeCell ref="N41:X42"/>
    <mergeCell ref="E18:F19"/>
    <mergeCell ref="G18:H19"/>
    <mergeCell ref="E20:F21"/>
    <mergeCell ref="G20:H21"/>
    <mergeCell ref="F23:G23"/>
    <mergeCell ref="F24:G24"/>
    <mergeCell ref="A36:M36"/>
    <mergeCell ref="A37:M42"/>
    <mergeCell ref="A22:X22"/>
    <mergeCell ref="A23:E23"/>
    <mergeCell ref="A24:E24"/>
    <mergeCell ref="A25:E25"/>
    <mergeCell ref="H23:J23"/>
    <mergeCell ref="H24:J24"/>
    <mergeCell ref="H25:J25"/>
    <mergeCell ref="M23:Q23"/>
    <mergeCell ref="N30:X30"/>
    <mergeCell ref="N31:X32"/>
    <mergeCell ref="N33:X34"/>
    <mergeCell ref="N35:X36"/>
    <mergeCell ref="N37:X38"/>
    <mergeCell ref="N39:X40"/>
    <mergeCell ref="W23:X23"/>
  </mergeCells>
  <phoneticPr fontId="1"/>
  <dataValidations count="2">
    <dataValidation type="list" allowBlank="1" showInputMessage="1" showErrorMessage="1" sqref="N31:X31 N33:X33 N35:X35 N37:X37 N39:X39 N41:X41" xr:uid="{866663DC-C526-4072-8955-5284662F0C71}">
      <formula1>$AG$4:$AG$14</formula1>
    </dataValidation>
    <dataValidation type="list" showInputMessage="1" showErrorMessage="1" sqref="N30:X30" xr:uid="{FE337302-BB01-41B9-8F31-0E5948D11472}">
      <formula1>$AD$34:$AD$40</formula1>
    </dataValidation>
  </dataValidations>
  <pageMargins left="0.39370078740157483" right="0.39370078740157483" top="0.39370078740157483" bottom="0.39370078740157483" header="0" footer="0"/>
  <pageSetup paperSize="11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kazuyoshi</dc:creator>
  <cp:lastModifiedBy>kazuyoshi</cp:lastModifiedBy>
  <cp:lastPrinted>2019-01-10T09:16:24Z</cp:lastPrinted>
  <dcterms:created xsi:type="dcterms:W3CDTF">1997-01-08T22:48:59Z</dcterms:created>
  <dcterms:modified xsi:type="dcterms:W3CDTF">2019-03-17T12:49:36Z</dcterms:modified>
</cp:coreProperties>
</file>